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9095" windowHeight="11040" activeTab="2"/>
  </bookViews>
  <sheets>
    <sheet name="Du tru tong the" sheetId="2" r:id="rId1"/>
    <sheet name="HANG DAT " sheetId="3" r:id="rId2"/>
    <sheet name="GIA THU" sheetId="4" r:id="rId3"/>
  </sheets>
  <definedNames>
    <definedName name="_xlnm.Print_Area" localSheetId="0">'Du tru tong the'!$A$1:$G$64</definedName>
    <definedName name="_xlnm.Print_Titles" localSheetId="0">'Du tru tong the'!$10:$11</definedName>
  </definedNames>
  <calcPr calcId="124519"/>
</workbook>
</file>

<file path=xl/calcChain.xml><?xml version="1.0" encoding="utf-8"?>
<calcChain xmlns="http://schemas.openxmlformats.org/spreadsheetml/2006/main">
  <c r="D5" i="4"/>
  <c r="C5"/>
  <c r="B5"/>
  <c r="D6" i="3"/>
  <c r="C6"/>
  <c r="B6"/>
  <c r="A6"/>
  <c r="B5"/>
  <c r="B4"/>
  <c r="B3"/>
  <c r="B2"/>
  <c r="B1"/>
  <c r="F42" i="2"/>
  <c r="F12"/>
  <c r="F41"/>
  <c r="F15"/>
  <c r="F13" l="1"/>
  <c r="F14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45" s="1"/>
  <c r="F34"/>
  <c r="F35"/>
  <c r="F36"/>
  <c r="F37"/>
  <c r="F46" l="1"/>
  <c r="F47" s="1"/>
</calcChain>
</file>

<file path=xl/sharedStrings.xml><?xml version="1.0" encoding="utf-8"?>
<sst xmlns="http://schemas.openxmlformats.org/spreadsheetml/2006/main" count="161" uniqueCount="94">
  <si>
    <t>TÊN THIẾT BỊ- VẬT TƯ</t>
  </si>
  <si>
    <t>ĐƠN VỊ TÍNH</t>
  </si>
  <si>
    <t>SỐ LƯỢNG</t>
  </si>
  <si>
    <t>ĐƠN GIÁ</t>
  </si>
  <si>
    <t>(VNĐ)</t>
  </si>
  <si>
    <t>THÀNH TIỀN</t>
  </si>
  <si>
    <t>NƯỚC SẢN XUẤT</t>
  </si>
  <si>
    <t>CỘNG HÒA XÃ HỘI CHỦ NGHĨA VIỆT NAM</t>
  </si>
  <si>
    <t>Độc lập – Tự do - Hạnh phúc</t>
  </si>
  <si>
    <t xml:space="preserve">          </t>
  </si>
  <si>
    <t xml:space="preserve"> </t>
  </si>
  <si>
    <t xml:space="preserve">  CHỦ NHIỆM ĐỀ TÀI</t>
  </si>
  <si>
    <t>1</t>
  </si>
  <si>
    <t>VN</t>
  </si>
  <si>
    <t>Biến tần  IG5A</t>
  </si>
  <si>
    <t>Korea</t>
  </si>
  <si>
    <t>Đèn tháp tín hiệu</t>
  </si>
  <si>
    <t>China</t>
  </si>
  <si>
    <t>LÝ TỰ TRỌNG TP. HỒ CHÍ MINH</t>
  </si>
  <si>
    <t>TRƯỜNG CAO ĐẲNG KỸ THUẬT</t>
  </si>
  <si>
    <t>Nguyễn Minh Đức</t>
  </si>
  <si>
    <t>BẢNG DỰ TRÙ VẬT TƯ ĐỀ TÀI THI CÔNG MÔ HÌNH</t>
  </si>
  <si>
    <t>cái</t>
  </si>
  <si>
    <t>mạch</t>
  </si>
  <si>
    <t>Decal, ốc, vít</t>
  </si>
  <si>
    <t>bộ</t>
  </si>
  <si>
    <t>2</t>
  </si>
  <si>
    <t>Đèn báo dạng led</t>
  </si>
  <si>
    <t xml:space="preserve">cái </t>
  </si>
  <si>
    <t>9</t>
  </si>
  <si>
    <t>Cnc</t>
  </si>
  <si>
    <t>Công tắc 3 vị trí</t>
  </si>
  <si>
    <t>3</t>
  </si>
  <si>
    <t>Chint</t>
  </si>
  <si>
    <t xml:space="preserve">Nút nhấn kép </t>
  </si>
  <si>
    <t>7</t>
  </si>
  <si>
    <t>Nút dừng khẩn cấp</t>
  </si>
  <si>
    <t>Biến trở 2K-2W</t>
  </si>
  <si>
    <t>PL</t>
  </si>
  <si>
    <t>CB 3 pha 20A</t>
  </si>
  <si>
    <t>Teco</t>
  </si>
  <si>
    <t>CB 1 pha 10A</t>
  </si>
  <si>
    <t>CB tép  10A</t>
  </si>
  <si>
    <t>Relay 24VDC 14 chân + đế</t>
  </si>
  <si>
    <t>17</t>
  </si>
  <si>
    <t>omron</t>
  </si>
  <si>
    <t>Cầu chì + đế</t>
  </si>
  <si>
    <t>Công tắc tơ 25A, LC1 D09</t>
  </si>
  <si>
    <t>5</t>
  </si>
  <si>
    <t>Bộ nguồn xung S8JC-Z15024CD</t>
  </si>
  <si>
    <t>Omron</t>
  </si>
  <si>
    <t>Đôminô 20 pha, 20A</t>
  </si>
  <si>
    <t>8</t>
  </si>
  <si>
    <t>Hanyoung</t>
  </si>
  <si>
    <t>Nẹp vuông 25x45x1700</t>
  </si>
  <si>
    <t>cây</t>
  </si>
  <si>
    <t>Quạt làm mát tủ điện 220V</t>
  </si>
  <si>
    <t>Đèn chiếu sáng 12V</t>
  </si>
  <si>
    <t>Chin-I</t>
  </si>
  <si>
    <t>Thanh ray nhôm</t>
  </si>
  <si>
    <t xml:space="preserve">Dây điện đôi </t>
  </si>
  <si>
    <t>cuộn</t>
  </si>
  <si>
    <t>Cadivi</t>
  </si>
  <si>
    <t>Đầu cốt 2.4</t>
  </si>
  <si>
    <t>bịch</t>
  </si>
  <si>
    <t>Số, chữ các loại</t>
  </si>
  <si>
    <t xml:space="preserve">bịch </t>
  </si>
  <si>
    <t>20</t>
  </si>
  <si>
    <t>CỘNG (1)</t>
  </si>
  <si>
    <t>Thuế VAT  10% (2)</t>
  </si>
  <si>
    <t>TT</t>
  </si>
  <si>
    <t xml:space="preserve">      KHOA ĐIỆN-ĐIỆN TỬ</t>
  </si>
  <si>
    <t>TP.HCM, ngày …. tháng …. năm 2015</t>
  </si>
  <si>
    <t>Số tiền bằng chữ: Bốn mươi chín triệu không trăm mười bảy ngàn không trăm năm mươi hai đồng.</t>
  </si>
  <si>
    <t>Mạch MK2</t>
  </si>
  <si>
    <t>Anh</t>
  </si>
  <si>
    <t>Tổng cộng = (1)+(2)</t>
  </si>
  <si>
    <t>USB Licence</t>
  </si>
  <si>
    <t>MPG Pendant</t>
  </si>
  <si>
    <t>Vit me bi</t>
  </si>
  <si>
    <t>thanh ray định hướng</t>
  </si>
  <si>
    <t>6</t>
  </si>
  <si>
    <t>Động cơ phay spindle 800w</t>
  </si>
  <si>
    <t>Tủ điện /Phần cơ khí máy phay</t>
  </si>
  <si>
    <t>Adapter</t>
  </si>
  <si>
    <t>Gá spindle</t>
  </si>
  <si>
    <t>Bơm nước làm mát 100w</t>
  </si>
  <si>
    <t>MK2</t>
  </si>
  <si>
    <t>LICENSE</t>
  </si>
  <si>
    <t>MPG</t>
  </si>
  <si>
    <t>ADAPTER</t>
  </si>
  <si>
    <t>SHIFT</t>
  </si>
  <si>
    <t>TOTAL</t>
  </si>
  <si>
    <r>
      <t>TÊN ĐỀ TÀI:</t>
    </r>
    <r>
      <rPr>
        <b/>
        <sz val="13"/>
        <color indexed="8"/>
        <rFont val="Times New Roman"/>
        <family val="1"/>
      </rPr>
      <t xml:space="preserve"> THI CÔNG TỦ ĐIỀU KHIỂN MÁY PHAY CNC</t>
    </r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</si>
</sst>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scheme val="minor"/>
    </font>
    <font>
      <b/>
      <sz val="13"/>
      <color indexed="8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1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name val="Times New Roman"/>
      <family val="1"/>
    </font>
    <font>
      <sz val="10"/>
      <name val="Arial"/>
      <family val="2"/>
    </font>
    <font>
      <b/>
      <sz val="11"/>
      <color indexed="8"/>
      <name val="Times New Roman"/>
      <family val="1"/>
    </font>
    <font>
      <b/>
      <u/>
      <sz val="12"/>
      <color theme="1"/>
      <name val="Times New Roman"/>
      <family val="1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1" fillId="0" borderId="0"/>
  </cellStyleXfs>
  <cellXfs count="56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3" fontId="3" fillId="0" borderId="0" xfId="0" applyNumberFormat="1" applyFont="1"/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3" fontId="5" fillId="0" borderId="1" xfId="0" applyNumberFormat="1" applyFont="1" applyBorder="1" applyAlignment="1">
      <alignment horizontal="right" vertical="center" wrapText="1"/>
    </xf>
    <xf numFmtId="0" fontId="3" fillId="0" borderId="2" xfId="0" applyFont="1" applyBorder="1" applyAlignment="1">
      <alignment vertical="center"/>
    </xf>
    <xf numFmtId="49" fontId="5" fillId="0" borderId="1" xfId="0" applyNumberFormat="1" applyFont="1" applyBorder="1" applyAlignment="1">
      <alignment horizont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justify"/>
    </xf>
    <xf numFmtId="0" fontId="5" fillId="0" borderId="0" xfId="0" applyFont="1" applyAlignment="1">
      <alignment vertical="center"/>
    </xf>
    <xf numFmtId="3" fontId="5" fillId="0" borderId="0" xfId="0" applyNumberFormat="1" applyFont="1"/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3" fontId="8" fillId="0" borderId="2" xfId="0" applyNumberFormat="1" applyFont="1" applyBorder="1" applyAlignment="1">
      <alignment horizontal="right" vertical="center"/>
    </xf>
    <xf numFmtId="3" fontId="5" fillId="0" borderId="1" xfId="0" applyNumberFormat="1" applyFont="1" applyBorder="1"/>
    <xf numFmtId="3" fontId="5" fillId="0" borderId="1" xfId="0" applyNumberFormat="1" applyFont="1" applyBorder="1" applyAlignment="1">
      <alignment horizontal="right"/>
    </xf>
    <xf numFmtId="0" fontId="10" fillId="2" borderId="1" xfId="0" applyFont="1" applyFill="1" applyBorder="1" applyAlignment="1">
      <alignment vertical="center" wrapText="1"/>
    </xf>
    <xf numFmtId="0" fontId="10" fillId="2" borderId="1" xfId="1" applyFont="1" applyFill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10" fillId="2" borderId="2" xfId="1" applyFont="1" applyFill="1" applyBorder="1" applyAlignment="1">
      <alignment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3" fontId="8" fillId="0" borderId="1" xfId="0" applyNumberFormat="1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/>
    </xf>
    <xf numFmtId="0" fontId="10" fillId="2" borderId="2" xfId="1" applyFont="1" applyFill="1" applyBorder="1" applyAlignment="1">
      <alignment horizontal="left" vertical="top" wrapText="1"/>
    </xf>
    <xf numFmtId="3" fontId="8" fillId="0" borderId="2" xfId="0" applyNumberFormat="1" applyFont="1" applyBorder="1" applyAlignment="1">
      <alignment horizontal="righ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wrapText="1"/>
    </xf>
    <xf numFmtId="0" fontId="4" fillId="0" borderId="0" xfId="0" applyFont="1" applyAlignment="1"/>
    <xf numFmtId="0" fontId="5" fillId="0" borderId="0" xfId="0" applyFont="1" applyAlignment="1">
      <alignment horizontal="left" indent="5"/>
    </xf>
    <xf numFmtId="3" fontId="2" fillId="0" borderId="0" xfId="0" applyNumberFormat="1" applyFont="1"/>
    <xf numFmtId="0" fontId="2" fillId="0" borderId="0" xfId="0" applyFont="1" applyAlignment="1">
      <alignment vertical="center"/>
    </xf>
    <xf numFmtId="0" fontId="13" fillId="0" borderId="0" xfId="0" applyFont="1" applyAlignment="1"/>
    <xf numFmtId="3" fontId="5" fillId="0" borderId="1" xfId="0" applyNumberFormat="1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3" fontId="5" fillId="0" borderId="2" xfId="0" applyNumberFormat="1" applyFont="1" applyBorder="1"/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right" vertical="center" wrapText="1"/>
    </xf>
    <xf numFmtId="0" fontId="6" fillId="0" borderId="2" xfId="0" applyFont="1" applyBorder="1" applyAlignment="1">
      <alignment horizontal="right" vertical="center"/>
    </xf>
    <xf numFmtId="0" fontId="8" fillId="0" borderId="1" xfId="0" applyFont="1" applyFill="1" applyBorder="1" applyAlignment="1">
      <alignment horizontal="right" vertical="center" wrapText="1"/>
    </xf>
    <xf numFmtId="0" fontId="9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/>
    </xf>
    <xf numFmtId="0" fontId="12" fillId="0" borderId="2" xfId="0" applyFont="1" applyBorder="1" applyAlignment="1">
      <alignment horizontal="right" vertical="center" wrapText="1"/>
    </xf>
    <xf numFmtId="0" fontId="4" fillId="0" borderId="0" xfId="0" applyFont="1" applyAlignment="1">
      <alignment horizontal="center"/>
    </xf>
    <xf numFmtId="0" fontId="6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4" fillId="0" borderId="0" xfId="0" applyFont="1"/>
    <xf numFmtId="0" fontId="14" fillId="0" borderId="0" xfId="0" applyFont="1" applyAlignment="1">
      <alignment horizontal="center"/>
    </xf>
  </cellXfs>
  <cellStyles count="2">
    <cellStyle name="Normal" xfId="0" builtinId="0"/>
    <cellStyle name="Normal 2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269616</xdr:colOff>
      <xdr:row>3</xdr:row>
      <xdr:rowOff>38294</xdr:rowOff>
    </xdr:from>
    <xdr:to>
      <xdr:col>1</xdr:col>
      <xdr:colOff>1260216</xdr:colOff>
      <xdr:row>3</xdr:row>
      <xdr:rowOff>38294</xdr:rowOff>
    </xdr:to>
    <xdr:sp macro="" textlink="">
      <xdr:nvSpPr>
        <xdr:cNvPr id="2" name="Line 2"/>
        <xdr:cNvSpPr>
          <a:spLocks noChangeShapeType="1"/>
        </xdr:cNvSpPr>
      </xdr:nvSpPr>
      <xdr:spPr bwMode="auto">
        <a:xfrm>
          <a:off x="590356" y="640896"/>
          <a:ext cx="990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8"/>
  <sheetViews>
    <sheetView topLeftCell="A4" zoomScale="98" zoomScaleNormal="98" workbookViewId="0">
      <selection activeCell="E15" sqref="E15"/>
    </sheetView>
  </sheetViews>
  <sheetFormatPr defaultRowHeight="15"/>
  <cols>
    <col min="1" max="1" width="4.85546875" style="2" customWidth="1"/>
    <col min="2" max="2" width="35.28515625" style="2" customWidth="1"/>
    <col min="3" max="3" width="8.7109375" style="2" customWidth="1"/>
    <col min="4" max="4" width="8.5703125" style="2" customWidth="1"/>
    <col min="5" max="5" width="13" style="4" customWidth="1"/>
    <col min="6" max="6" width="13.140625" style="4" customWidth="1"/>
    <col min="7" max="7" width="13" style="2" customWidth="1"/>
    <col min="8" max="16384" width="9.140625" style="2"/>
  </cols>
  <sheetData>
    <row r="1" spans="1:11" ht="15.75">
      <c r="A1" s="49" t="s">
        <v>19</v>
      </c>
      <c r="B1" s="49"/>
      <c r="C1" s="49"/>
      <c r="D1" s="51" t="s">
        <v>7</v>
      </c>
      <c r="E1" s="51"/>
      <c r="F1" s="51"/>
      <c r="G1" s="51"/>
    </row>
    <row r="2" spans="1:11" ht="15.75">
      <c r="A2" s="36" t="s">
        <v>18</v>
      </c>
      <c r="B2" s="36"/>
      <c r="C2" s="1"/>
      <c r="D2" s="1"/>
      <c r="E2" s="37" t="s">
        <v>8</v>
      </c>
      <c r="F2" s="37"/>
      <c r="G2" s="37"/>
    </row>
    <row r="3" spans="1:11" ht="15" customHeight="1">
      <c r="A3" s="33" t="s">
        <v>71</v>
      </c>
      <c r="B3" s="33"/>
      <c r="C3" s="1"/>
      <c r="D3" s="1"/>
      <c r="E3" s="35"/>
      <c r="F3" s="35"/>
      <c r="G3" s="1"/>
    </row>
    <row r="4" spans="1:11" ht="15.75">
      <c r="A4" s="1"/>
      <c r="B4" s="1"/>
      <c r="C4" s="1"/>
      <c r="D4" s="1"/>
      <c r="E4" s="35"/>
      <c r="F4" s="35"/>
      <c r="G4" s="1"/>
    </row>
    <row r="5" spans="1:11" ht="15.75">
      <c r="A5" s="1"/>
      <c r="B5" s="1"/>
      <c r="C5" s="1"/>
      <c r="D5" s="1"/>
      <c r="E5" s="35"/>
      <c r="F5" s="35"/>
      <c r="G5" s="1"/>
    </row>
    <row r="6" spans="1:11" ht="18.75">
      <c r="A6" s="47" t="s">
        <v>21</v>
      </c>
      <c r="B6" s="47"/>
      <c r="C6" s="47"/>
      <c r="D6" s="47"/>
      <c r="E6" s="47"/>
      <c r="F6" s="47"/>
      <c r="G6" s="47"/>
    </row>
    <row r="7" spans="1:11" ht="15.75">
      <c r="A7" s="17"/>
    </row>
    <row r="8" spans="1:11" ht="16.5">
      <c r="A8" s="3" t="s">
        <v>93</v>
      </c>
      <c r="B8" s="3"/>
      <c r="C8" s="3"/>
      <c r="D8" s="3"/>
      <c r="E8" s="15"/>
      <c r="F8" s="15"/>
      <c r="G8" s="3"/>
    </row>
    <row r="10" spans="1:11" s="16" customFormat="1" ht="28.5">
      <c r="A10" s="52" t="s">
        <v>70</v>
      </c>
      <c r="B10" s="52" t="s">
        <v>0</v>
      </c>
      <c r="C10" s="52" t="s">
        <v>1</v>
      </c>
      <c r="D10" s="52" t="s">
        <v>2</v>
      </c>
      <c r="E10" s="31" t="s">
        <v>3</v>
      </c>
      <c r="F10" s="31" t="s">
        <v>5</v>
      </c>
      <c r="G10" s="52" t="s">
        <v>6</v>
      </c>
    </row>
    <row r="11" spans="1:11">
      <c r="A11" s="53"/>
      <c r="B11" s="53"/>
      <c r="C11" s="53"/>
      <c r="D11" s="53"/>
      <c r="E11" s="32" t="s">
        <v>4</v>
      </c>
      <c r="F11" s="32" t="s">
        <v>4</v>
      </c>
      <c r="G11" s="53"/>
    </row>
    <row r="12" spans="1:11" ht="16.5">
      <c r="A12" s="5">
        <v>1</v>
      </c>
      <c r="B12" s="6" t="s">
        <v>83</v>
      </c>
      <c r="C12" s="5" t="s">
        <v>22</v>
      </c>
      <c r="D12" s="11" t="s">
        <v>12</v>
      </c>
      <c r="E12" s="19">
        <v>23000000</v>
      </c>
      <c r="F12" s="19">
        <f>E12*D12</f>
        <v>23000000</v>
      </c>
      <c r="G12" s="5" t="s">
        <v>13</v>
      </c>
    </row>
    <row r="13" spans="1:11" ht="16.5">
      <c r="A13" s="7">
        <v>2</v>
      </c>
      <c r="B13" s="8" t="s">
        <v>14</v>
      </c>
      <c r="C13" s="7" t="s">
        <v>22</v>
      </c>
      <c r="D13" s="12" t="s">
        <v>12</v>
      </c>
      <c r="E13" s="19">
        <v>3454545</v>
      </c>
      <c r="F13" s="19">
        <f t="shared" ref="F13:F37" si="0">E13*D13</f>
        <v>3454545</v>
      </c>
      <c r="G13" s="7" t="s">
        <v>15</v>
      </c>
    </row>
    <row r="14" spans="1:11" ht="16.5">
      <c r="A14" s="7">
        <v>3</v>
      </c>
      <c r="B14" s="8" t="s">
        <v>16</v>
      </c>
      <c r="C14" s="7" t="s">
        <v>22</v>
      </c>
      <c r="D14" s="12" t="s">
        <v>12</v>
      </c>
      <c r="E14" s="9">
        <v>500000</v>
      </c>
      <c r="F14" s="19">
        <f t="shared" si="0"/>
        <v>500000</v>
      </c>
      <c r="G14" s="7" t="s">
        <v>15</v>
      </c>
    </row>
    <row r="15" spans="1:11" ht="16.5">
      <c r="A15" s="7">
        <v>4</v>
      </c>
      <c r="B15" s="8" t="s">
        <v>74</v>
      </c>
      <c r="C15" s="7" t="s">
        <v>23</v>
      </c>
      <c r="D15" s="12" t="s">
        <v>12</v>
      </c>
      <c r="E15" s="9">
        <v>3525000</v>
      </c>
      <c r="F15" s="19">
        <f t="shared" si="0"/>
        <v>3525000</v>
      </c>
      <c r="G15" s="7" t="s">
        <v>75</v>
      </c>
    </row>
    <row r="16" spans="1:11" ht="16.5">
      <c r="A16" s="7">
        <v>5</v>
      </c>
      <c r="B16" s="8" t="s">
        <v>24</v>
      </c>
      <c r="C16" s="7" t="s">
        <v>25</v>
      </c>
      <c r="D16" s="12" t="s">
        <v>26</v>
      </c>
      <c r="E16" s="9">
        <v>200000</v>
      </c>
      <c r="F16" s="19">
        <f t="shared" si="0"/>
        <v>400000</v>
      </c>
      <c r="G16" s="5" t="s">
        <v>13</v>
      </c>
      <c r="K16" s="9"/>
    </row>
    <row r="17" spans="1:7" ht="16.5">
      <c r="A17" s="7">
        <v>6</v>
      </c>
      <c r="B17" s="8" t="s">
        <v>27</v>
      </c>
      <c r="C17" s="7" t="s">
        <v>28</v>
      </c>
      <c r="D17" s="12" t="s">
        <v>29</v>
      </c>
      <c r="E17" s="20">
        <v>9975</v>
      </c>
      <c r="F17" s="19">
        <f t="shared" si="0"/>
        <v>89775</v>
      </c>
      <c r="G17" s="28" t="s">
        <v>30</v>
      </c>
    </row>
    <row r="18" spans="1:7" ht="16.5">
      <c r="A18" s="7">
        <v>7</v>
      </c>
      <c r="B18" s="8" t="s">
        <v>31</v>
      </c>
      <c r="C18" s="7" t="s">
        <v>28</v>
      </c>
      <c r="D18" s="12" t="s">
        <v>32</v>
      </c>
      <c r="E18" s="19">
        <v>21864</v>
      </c>
      <c r="F18" s="19">
        <f t="shared" si="0"/>
        <v>65592</v>
      </c>
      <c r="G18" s="28" t="s">
        <v>33</v>
      </c>
    </row>
    <row r="19" spans="1:7" ht="16.5">
      <c r="A19" s="7">
        <v>8</v>
      </c>
      <c r="B19" s="8" t="s">
        <v>34</v>
      </c>
      <c r="C19" s="7" t="s">
        <v>28</v>
      </c>
      <c r="D19" s="12" t="s">
        <v>35</v>
      </c>
      <c r="E19" s="19">
        <v>38409</v>
      </c>
      <c r="F19" s="19">
        <f t="shared" si="0"/>
        <v>268863</v>
      </c>
      <c r="G19" s="28" t="s">
        <v>33</v>
      </c>
    </row>
    <row r="20" spans="1:7" ht="16.5">
      <c r="A20" s="7">
        <v>9</v>
      </c>
      <c r="B20" s="8" t="s">
        <v>36</v>
      </c>
      <c r="C20" s="7" t="s">
        <v>28</v>
      </c>
      <c r="D20" s="12" t="s">
        <v>12</v>
      </c>
      <c r="E20" s="19">
        <v>20091</v>
      </c>
      <c r="F20" s="19">
        <f t="shared" si="0"/>
        <v>20091</v>
      </c>
      <c r="G20" s="28" t="s">
        <v>33</v>
      </c>
    </row>
    <row r="21" spans="1:7" ht="16.5">
      <c r="A21" s="7">
        <v>10</v>
      </c>
      <c r="B21" s="8" t="s">
        <v>37</v>
      </c>
      <c r="C21" s="7" t="s">
        <v>28</v>
      </c>
      <c r="D21" s="12" t="s">
        <v>12</v>
      </c>
      <c r="E21" s="19">
        <v>1000</v>
      </c>
      <c r="F21" s="19">
        <f t="shared" si="0"/>
        <v>1000</v>
      </c>
      <c r="G21" s="28" t="s">
        <v>38</v>
      </c>
    </row>
    <row r="22" spans="1:7" ht="16.5">
      <c r="A22" s="7">
        <v>11</v>
      </c>
      <c r="B22" s="8" t="s">
        <v>39</v>
      </c>
      <c r="C22" s="7" t="s">
        <v>28</v>
      </c>
      <c r="D22" s="12" t="s">
        <v>12</v>
      </c>
      <c r="E22" s="19">
        <v>75600</v>
      </c>
      <c r="F22" s="19">
        <f t="shared" si="0"/>
        <v>75600</v>
      </c>
      <c r="G22" s="28" t="s">
        <v>40</v>
      </c>
    </row>
    <row r="23" spans="1:7" ht="16.5">
      <c r="A23" s="7">
        <v>12</v>
      </c>
      <c r="B23" s="8" t="s">
        <v>41</v>
      </c>
      <c r="C23" s="7" t="s">
        <v>28</v>
      </c>
      <c r="D23" s="12" t="s">
        <v>12</v>
      </c>
      <c r="E23" s="19">
        <v>25200</v>
      </c>
      <c r="F23" s="19">
        <f t="shared" si="0"/>
        <v>25200</v>
      </c>
      <c r="G23" s="28" t="s">
        <v>40</v>
      </c>
    </row>
    <row r="24" spans="1:7" ht="16.5">
      <c r="A24" s="7">
        <v>13</v>
      </c>
      <c r="B24" s="8" t="s">
        <v>42</v>
      </c>
      <c r="C24" s="7" t="s">
        <v>28</v>
      </c>
      <c r="D24" s="12" t="s">
        <v>35</v>
      </c>
      <c r="E24" s="19">
        <v>25200</v>
      </c>
      <c r="F24" s="19">
        <f t="shared" si="0"/>
        <v>176400</v>
      </c>
      <c r="G24" s="28" t="s">
        <v>40</v>
      </c>
    </row>
    <row r="25" spans="1:7" ht="18.75" customHeight="1">
      <c r="A25" s="7">
        <v>14</v>
      </c>
      <c r="B25" s="21" t="s">
        <v>43</v>
      </c>
      <c r="C25" s="7" t="s">
        <v>28</v>
      </c>
      <c r="D25" s="12" t="s">
        <v>44</v>
      </c>
      <c r="E25" s="19">
        <v>93500</v>
      </c>
      <c r="F25" s="19">
        <f t="shared" si="0"/>
        <v>1589500</v>
      </c>
      <c r="G25" s="5" t="s">
        <v>45</v>
      </c>
    </row>
    <row r="26" spans="1:7" ht="16.5">
      <c r="A26" s="7">
        <v>15</v>
      </c>
      <c r="B26" s="8" t="s">
        <v>46</v>
      </c>
      <c r="C26" s="7" t="s">
        <v>28</v>
      </c>
      <c r="D26" s="12" t="s">
        <v>35</v>
      </c>
      <c r="E26" s="19">
        <v>17000</v>
      </c>
      <c r="F26" s="19">
        <f t="shared" si="0"/>
        <v>119000</v>
      </c>
      <c r="G26" s="28" t="s">
        <v>38</v>
      </c>
    </row>
    <row r="27" spans="1:7" ht="16.5">
      <c r="A27" s="7">
        <v>16</v>
      </c>
      <c r="B27" s="22" t="s">
        <v>47</v>
      </c>
      <c r="C27" s="7" t="s">
        <v>28</v>
      </c>
      <c r="D27" s="12" t="s">
        <v>48</v>
      </c>
      <c r="E27" s="15">
        <v>210000</v>
      </c>
      <c r="F27" s="19">
        <f t="shared" si="0"/>
        <v>1050000</v>
      </c>
      <c r="G27" s="28" t="s">
        <v>40</v>
      </c>
    </row>
    <row r="28" spans="1:7" ht="35.25" customHeight="1">
      <c r="A28" s="7">
        <v>17</v>
      </c>
      <c r="B28" s="21" t="s">
        <v>49</v>
      </c>
      <c r="C28" s="7" t="s">
        <v>28</v>
      </c>
      <c r="D28" s="12" t="s">
        <v>12</v>
      </c>
      <c r="E28" s="38">
        <v>727600</v>
      </c>
      <c r="F28" s="38">
        <f t="shared" si="0"/>
        <v>727600</v>
      </c>
      <c r="G28" s="39" t="s">
        <v>50</v>
      </c>
    </row>
    <row r="29" spans="1:7" ht="20.25" customHeight="1">
      <c r="A29" s="7">
        <v>18</v>
      </c>
      <c r="B29" s="22" t="s">
        <v>51</v>
      </c>
      <c r="C29" s="7" t="s">
        <v>28</v>
      </c>
      <c r="D29" s="12" t="s">
        <v>52</v>
      </c>
      <c r="E29" s="19">
        <v>52364</v>
      </c>
      <c r="F29" s="19">
        <f t="shared" si="0"/>
        <v>418912</v>
      </c>
      <c r="G29" s="28" t="s">
        <v>53</v>
      </c>
    </row>
    <row r="30" spans="1:7" ht="17.25" customHeight="1">
      <c r="A30" s="7">
        <v>19</v>
      </c>
      <c r="B30" s="8" t="s">
        <v>54</v>
      </c>
      <c r="C30" s="7" t="s">
        <v>55</v>
      </c>
      <c r="D30" s="12" t="s">
        <v>32</v>
      </c>
      <c r="E30" s="19">
        <v>34000</v>
      </c>
      <c r="F30" s="19">
        <f t="shared" si="0"/>
        <v>102000</v>
      </c>
      <c r="G30" s="28" t="s">
        <v>38</v>
      </c>
    </row>
    <row r="31" spans="1:7" ht="22.5" customHeight="1">
      <c r="A31" s="7">
        <v>20</v>
      </c>
      <c r="B31" s="8" t="s">
        <v>56</v>
      </c>
      <c r="C31" s="7" t="s">
        <v>28</v>
      </c>
      <c r="D31" s="12" t="s">
        <v>12</v>
      </c>
      <c r="E31" s="19">
        <v>55000</v>
      </c>
      <c r="F31" s="19">
        <f t="shared" si="0"/>
        <v>55000</v>
      </c>
      <c r="G31" s="28" t="s">
        <v>38</v>
      </c>
    </row>
    <row r="32" spans="1:7" ht="16.5">
      <c r="A32" s="7">
        <v>21</v>
      </c>
      <c r="B32" s="8" t="s">
        <v>57</v>
      </c>
      <c r="C32" s="7" t="s">
        <v>28</v>
      </c>
      <c r="D32" s="12" t="s">
        <v>12</v>
      </c>
      <c r="E32" s="19">
        <v>25000</v>
      </c>
      <c r="F32" s="19">
        <f t="shared" si="0"/>
        <v>25000</v>
      </c>
      <c r="G32" s="28" t="s">
        <v>38</v>
      </c>
    </row>
    <row r="33" spans="1:7" ht="16.5">
      <c r="A33" s="7">
        <v>22</v>
      </c>
      <c r="B33" s="8" t="s">
        <v>86</v>
      </c>
      <c r="C33" s="7" t="s">
        <v>28</v>
      </c>
      <c r="D33" s="12" t="s">
        <v>12</v>
      </c>
      <c r="E33" s="19">
        <v>570000</v>
      </c>
      <c r="F33" s="19">
        <f t="shared" si="0"/>
        <v>570000</v>
      </c>
      <c r="G33" s="28" t="s">
        <v>58</v>
      </c>
    </row>
    <row r="34" spans="1:7" ht="21.75" customHeight="1">
      <c r="A34" s="7">
        <v>23</v>
      </c>
      <c r="B34" s="22" t="s">
        <v>59</v>
      </c>
      <c r="C34" s="7" t="s">
        <v>55</v>
      </c>
      <c r="D34" s="12" t="s">
        <v>26</v>
      </c>
      <c r="E34" s="19">
        <v>25000</v>
      </c>
      <c r="F34" s="19">
        <f t="shared" si="0"/>
        <v>50000</v>
      </c>
      <c r="G34" s="28" t="s">
        <v>38</v>
      </c>
    </row>
    <row r="35" spans="1:7" ht="21.75" customHeight="1">
      <c r="A35" s="7">
        <v>24</v>
      </c>
      <c r="B35" s="8" t="s">
        <v>60</v>
      </c>
      <c r="C35" s="7" t="s">
        <v>61</v>
      </c>
      <c r="D35" s="12" t="s">
        <v>12</v>
      </c>
      <c r="E35" s="19">
        <v>485450</v>
      </c>
      <c r="F35" s="19">
        <f t="shared" si="0"/>
        <v>485450</v>
      </c>
      <c r="G35" s="28" t="s">
        <v>62</v>
      </c>
    </row>
    <row r="36" spans="1:7" ht="21.75" customHeight="1">
      <c r="A36" s="7">
        <v>25</v>
      </c>
      <c r="B36" s="22" t="s">
        <v>63</v>
      </c>
      <c r="C36" s="7" t="s">
        <v>64</v>
      </c>
      <c r="D36" s="12" t="s">
        <v>26</v>
      </c>
      <c r="E36" s="19">
        <v>21000</v>
      </c>
      <c r="F36" s="19">
        <f t="shared" si="0"/>
        <v>42000</v>
      </c>
      <c r="G36" s="28" t="s">
        <v>13</v>
      </c>
    </row>
    <row r="37" spans="1:7" ht="21.75" customHeight="1">
      <c r="A37" s="23">
        <v>26</v>
      </c>
      <c r="B37" s="24" t="s">
        <v>65</v>
      </c>
      <c r="C37" s="23" t="s">
        <v>66</v>
      </c>
      <c r="D37" s="25" t="s">
        <v>67</v>
      </c>
      <c r="E37" s="19">
        <v>17000</v>
      </c>
      <c r="F37" s="19">
        <f t="shared" si="0"/>
        <v>340000</v>
      </c>
      <c r="G37" s="28" t="s">
        <v>13</v>
      </c>
    </row>
    <row r="38" spans="1:7" ht="21.75" customHeight="1">
      <c r="A38" s="23">
        <v>27</v>
      </c>
      <c r="B38" s="24" t="s">
        <v>77</v>
      </c>
      <c r="C38" s="40" t="s">
        <v>22</v>
      </c>
      <c r="D38" s="25" t="s">
        <v>12</v>
      </c>
      <c r="E38" s="19">
        <v>1725000</v>
      </c>
      <c r="F38" s="19">
        <v>1725000</v>
      </c>
      <c r="G38" s="7" t="s">
        <v>75</v>
      </c>
    </row>
    <row r="39" spans="1:7" ht="21.75" customHeight="1">
      <c r="A39" s="23">
        <v>28</v>
      </c>
      <c r="B39" s="29" t="s">
        <v>78</v>
      </c>
      <c r="C39" s="40" t="s">
        <v>22</v>
      </c>
      <c r="D39" s="25" t="s">
        <v>12</v>
      </c>
      <c r="E39" s="15">
        <v>4975000</v>
      </c>
      <c r="F39" s="15">
        <v>4975000</v>
      </c>
      <c r="G39" s="7" t="s">
        <v>75</v>
      </c>
    </row>
    <row r="40" spans="1:7" customFormat="1" ht="21.75" customHeight="1">
      <c r="A40" s="23">
        <v>29</v>
      </c>
      <c r="B40" s="3" t="s">
        <v>84</v>
      </c>
      <c r="C40" s="40" t="s">
        <v>22</v>
      </c>
      <c r="D40" s="25" t="s">
        <v>12</v>
      </c>
      <c r="E40" s="15">
        <v>875000</v>
      </c>
      <c r="F40" s="15">
        <v>875000</v>
      </c>
      <c r="G40" s="7" t="s">
        <v>75</v>
      </c>
    </row>
    <row r="41" spans="1:7" ht="21.75" customHeight="1">
      <c r="A41" s="23">
        <v>30</v>
      </c>
      <c r="B41" s="22" t="s">
        <v>79</v>
      </c>
      <c r="C41" s="7" t="s">
        <v>55</v>
      </c>
      <c r="D41" s="25" t="s">
        <v>32</v>
      </c>
      <c r="E41" s="19">
        <v>1000000</v>
      </c>
      <c r="F41" s="19">
        <f xml:space="preserve"> D41*E41</f>
        <v>3000000</v>
      </c>
      <c r="G41" s="7"/>
    </row>
    <row r="42" spans="1:7" ht="21.75" customHeight="1">
      <c r="A42" s="23">
        <v>31</v>
      </c>
      <c r="B42" s="24" t="s">
        <v>80</v>
      </c>
      <c r="C42" s="23" t="s">
        <v>55</v>
      </c>
      <c r="D42" s="25" t="s">
        <v>81</v>
      </c>
      <c r="E42" s="41">
        <v>500000</v>
      </c>
      <c r="F42" s="41">
        <f>D42*E42</f>
        <v>3000000</v>
      </c>
      <c r="G42" s="23"/>
    </row>
    <row r="43" spans="1:7" ht="21.75" customHeight="1">
      <c r="A43" s="23">
        <v>32</v>
      </c>
      <c r="B43" s="24" t="s">
        <v>82</v>
      </c>
      <c r="C43" s="23" t="s">
        <v>22</v>
      </c>
      <c r="D43" s="25" t="s">
        <v>12</v>
      </c>
      <c r="E43" s="41">
        <v>3525000</v>
      </c>
      <c r="F43" s="41">
        <v>3525000</v>
      </c>
      <c r="G43" s="28" t="s">
        <v>17</v>
      </c>
    </row>
    <row r="44" spans="1:7" ht="21.75" customHeight="1">
      <c r="A44" s="23">
        <v>33</v>
      </c>
      <c r="B44" s="24" t="s">
        <v>85</v>
      </c>
      <c r="C44" s="23" t="s">
        <v>22</v>
      </c>
      <c r="D44" s="25" t="s">
        <v>12</v>
      </c>
      <c r="E44" s="41">
        <v>245000</v>
      </c>
      <c r="F44" s="41">
        <v>245000</v>
      </c>
      <c r="G44" s="28" t="s">
        <v>17</v>
      </c>
    </row>
    <row r="45" spans="1:7" ht="22.5" customHeight="1">
      <c r="A45" s="44" t="s">
        <v>68</v>
      </c>
      <c r="B45" s="45"/>
      <c r="C45" s="45"/>
      <c r="D45" s="45"/>
      <c r="E45" s="45"/>
      <c r="F45" s="30">
        <f>SUM(F12:F44)</f>
        <v>54521528</v>
      </c>
      <c r="G45" s="23"/>
    </row>
    <row r="46" spans="1:7" ht="22.5" customHeight="1">
      <c r="A46" s="50" t="s">
        <v>69</v>
      </c>
      <c r="B46" s="45"/>
      <c r="C46" s="45"/>
      <c r="D46" s="45"/>
      <c r="E46" s="45"/>
      <c r="F46" s="18">
        <f>F45*0.1</f>
        <v>5452152.8000000007</v>
      </c>
      <c r="G46" s="10"/>
    </row>
    <row r="47" spans="1:7" ht="23.25" customHeight="1">
      <c r="A47" s="46" t="s">
        <v>76</v>
      </c>
      <c r="B47" s="46"/>
      <c r="C47" s="46"/>
      <c r="D47" s="46"/>
      <c r="E47" s="46"/>
      <c r="F47" s="26">
        <f>SUM(F45:F46)</f>
        <v>59973680.799999997</v>
      </c>
      <c r="G47" s="27"/>
    </row>
    <row r="49" spans="1:7" ht="35.25" customHeight="1">
      <c r="A49" s="48" t="s">
        <v>73</v>
      </c>
      <c r="B49" s="48"/>
      <c r="C49" s="48"/>
      <c r="D49" s="48"/>
      <c r="E49" s="48"/>
      <c r="F49" s="48"/>
      <c r="G49" s="48"/>
    </row>
    <row r="50" spans="1:7" s="3" customFormat="1" ht="16.5">
      <c r="F50" s="13"/>
    </row>
    <row r="51" spans="1:7" s="3" customFormat="1" ht="16.5">
      <c r="E51" s="14" t="s">
        <v>72</v>
      </c>
      <c r="F51" s="15"/>
    </row>
    <row r="52" spans="1:7" s="3" customFormat="1" ht="16.5">
      <c r="E52" s="43" t="s">
        <v>11</v>
      </c>
      <c r="F52" s="43"/>
      <c r="G52" s="43"/>
    </row>
    <row r="53" spans="1:7" s="3" customFormat="1" ht="16.5">
      <c r="F53" s="15"/>
    </row>
    <row r="54" spans="1:7" s="3" customFormat="1" ht="16.5">
      <c r="C54" s="34" t="s">
        <v>9</v>
      </c>
      <c r="D54" s="34" t="s">
        <v>10</v>
      </c>
    </row>
    <row r="55" spans="1:7" s="3" customFormat="1" ht="16.5"/>
    <row r="56" spans="1:7" s="3" customFormat="1" ht="16.5">
      <c r="E56" s="15"/>
      <c r="F56" s="15"/>
    </row>
    <row r="57" spans="1:7" s="3" customFormat="1" ht="16.5">
      <c r="E57" s="42" t="s">
        <v>20</v>
      </c>
      <c r="F57" s="42"/>
      <c r="G57" s="42"/>
    </row>
    <row r="58" spans="1:7" s="3" customFormat="1" ht="16.5">
      <c r="E58" s="15"/>
      <c r="F58" s="15"/>
    </row>
  </sheetData>
  <mergeCells count="14">
    <mergeCell ref="A49:G49"/>
    <mergeCell ref="E52:G52"/>
    <mergeCell ref="E57:G57"/>
    <mergeCell ref="A1:C1"/>
    <mergeCell ref="A45:E45"/>
    <mergeCell ref="A46:E46"/>
    <mergeCell ref="A47:E47"/>
    <mergeCell ref="D1:G1"/>
    <mergeCell ref="A6:G6"/>
    <mergeCell ref="A10:A11"/>
    <mergeCell ref="B10:B11"/>
    <mergeCell ref="C10:C11"/>
    <mergeCell ref="D10:D11"/>
    <mergeCell ref="G10:G11"/>
  </mergeCells>
  <pageMargins left="0.7" right="0.7" top="0.75" bottom="0.75" header="0.3" footer="0.3"/>
  <pageSetup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F7"/>
  <sheetViews>
    <sheetView workbookViewId="0">
      <selection activeCell="E16" sqref="E16"/>
    </sheetView>
  </sheetViews>
  <sheetFormatPr defaultRowHeight="15"/>
  <sheetData>
    <row r="1" spans="1:6">
      <c r="A1">
        <v>129</v>
      </c>
      <c r="B1">
        <f>A1*25618</f>
        <v>3304722</v>
      </c>
      <c r="F1" t="s">
        <v>87</v>
      </c>
    </row>
    <row r="2" spans="1:6">
      <c r="A2">
        <v>69</v>
      </c>
      <c r="B2">
        <f>A2*25618</f>
        <v>1767642</v>
      </c>
      <c r="F2" t="s">
        <v>88</v>
      </c>
    </row>
    <row r="3" spans="1:6">
      <c r="A3">
        <v>199</v>
      </c>
      <c r="B3">
        <f>A3*25618</f>
        <v>5097982</v>
      </c>
      <c r="F3" t="s">
        <v>89</v>
      </c>
    </row>
    <row r="4" spans="1:6">
      <c r="A4">
        <v>35</v>
      </c>
      <c r="B4">
        <f>A4*25618</f>
        <v>896630</v>
      </c>
      <c r="F4" t="s">
        <v>90</v>
      </c>
    </row>
    <row r="5" spans="1:6">
      <c r="A5">
        <v>18</v>
      </c>
      <c r="B5">
        <f>A5*25618</f>
        <v>461124</v>
      </c>
      <c r="F5" t="s">
        <v>91</v>
      </c>
    </row>
    <row r="6" spans="1:6">
      <c r="A6" s="54">
        <f>SUM(A1:A5)</f>
        <v>450</v>
      </c>
      <c r="B6" s="54">
        <f>SUM(B1:B5)</f>
        <v>11528100</v>
      </c>
      <c r="C6" s="54">
        <f>B6*0.1</f>
        <v>1152810</v>
      </c>
      <c r="D6" s="54">
        <f>B6+C6</f>
        <v>12680910</v>
      </c>
      <c r="F6" t="s">
        <v>92</v>
      </c>
    </row>
    <row r="7" spans="1:6">
      <c r="D7" s="55"/>
    </row>
  </sheetData>
  <pageMargins left="0.7" right="0.7" top="0.75" bottom="0.75" header="0.3" footer="0.3"/>
  <pageSetup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D5"/>
  <sheetViews>
    <sheetView tabSelected="1" workbookViewId="0">
      <selection activeCell="E23" sqref="E23"/>
    </sheetView>
  </sheetViews>
  <sheetFormatPr defaultRowHeight="15"/>
  <sheetData>
    <row r="1" spans="1:4" ht="16.5">
      <c r="A1" s="9"/>
      <c r="B1">
        <v>3525000</v>
      </c>
    </row>
    <row r="2" spans="1:4">
      <c r="B2">
        <v>1725000</v>
      </c>
    </row>
    <row r="3" spans="1:4">
      <c r="B3">
        <v>4975000</v>
      </c>
    </row>
    <row r="4" spans="1:4">
      <c r="B4">
        <v>875000</v>
      </c>
    </row>
    <row r="5" spans="1:4">
      <c r="B5">
        <f>SUM(B1:B4)</f>
        <v>11100000</v>
      </c>
      <c r="C5">
        <f>B5*0.1</f>
        <v>1110000</v>
      </c>
      <c r="D5">
        <f>B5+C5</f>
        <v>12210000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Du tru tong the</vt:lpstr>
      <vt:lpstr>HANG DAT </vt:lpstr>
      <vt:lpstr>GIA THU</vt:lpstr>
      <vt:lpstr>'Du tru tong the'!Print_Area</vt:lpstr>
      <vt:lpstr>'Du tru tong the'!Print_Titles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</dc:creator>
  <cp:lastModifiedBy>user</cp:lastModifiedBy>
  <cp:lastPrinted>2015-03-11T08:32:54Z</cp:lastPrinted>
  <dcterms:created xsi:type="dcterms:W3CDTF">2011-11-16T01:13:24Z</dcterms:created>
  <dcterms:modified xsi:type="dcterms:W3CDTF">2015-10-14T08:42:49Z</dcterms:modified>
</cp:coreProperties>
</file>